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aniela Proaño\Desktop\GESTION TALENTO HUMANO 2021\ADMINISTRACION TTHH\LOTAIP - POA\2024\2. febrero 2024\LOTAIP FEBRERO 2024\"/>
    </mc:Choice>
  </mc:AlternateContent>
  <xr:revisionPtr revIDLastSave="0" documentId="13_ncr:1_{731317FC-F3E6-4ACC-A9FA-6200F1724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(remuneraci'!$A$1:$L$30</definedName>
    <definedName name="_xlnm.Print_Area" localSheetId="0">'1.Conjunto de datos (remuneraci'!$A$1:$L$30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30" i="2" l="1"/>
  <c r="H30" i="2"/>
  <c r="I29" i="2"/>
  <c r="H29" i="2"/>
  <c r="I28" i="2"/>
  <c r="H28" i="2"/>
  <c r="I27" i="2"/>
  <c r="H27" i="2"/>
  <c r="L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5" i="2"/>
  <c r="H15" i="2"/>
  <c r="I14" i="2"/>
  <c r="H14" i="2"/>
  <c r="I13" i="2"/>
  <c r="H13" i="2"/>
  <c r="H4" i="2"/>
  <c r="I12" i="2"/>
  <c r="H12" i="2"/>
  <c r="I11" i="2"/>
  <c r="H11" i="2"/>
  <c r="I10" i="2"/>
  <c r="H10" i="2"/>
  <c r="I9" i="2"/>
  <c r="H9" i="2"/>
  <c r="I8" i="2"/>
  <c r="H8" i="2"/>
  <c r="I6" i="2"/>
  <c r="I4" i="2"/>
  <c r="I3" i="2"/>
  <c r="H7" i="2"/>
  <c r="I7" i="2"/>
  <c r="H6" i="2"/>
  <c r="H5" i="2"/>
  <c r="H3" i="2"/>
  <c r="I2" i="2"/>
  <c r="H2" i="2"/>
  <c r="G27" i="2"/>
  <c r="G26" i="2"/>
  <c r="I16" i="2"/>
  <c r="G15" i="2"/>
  <c r="G16" i="2"/>
  <c r="H16" i="2"/>
  <c r="L16" i="2" s="1"/>
  <c r="I5" i="2"/>
  <c r="G12" i="2"/>
  <c r="G2" i="2"/>
  <c r="L12" i="2" l="1"/>
  <c r="L29" i="2"/>
  <c r="G29" i="2"/>
  <c r="G7" i="2"/>
  <c r="G11" i="2"/>
  <c r="L11" i="2"/>
  <c r="G8" i="2"/>
  <c r="K19" i="2"/>
  <c r="G4" i="2"/>
  <c r="G3" i="2"/>
  <c r="G5" i="2"/>
  <c r="G6" i="2"/>
  <c r="G9" i="2"/>
  <c r="G10" i="2"/>
  <c r="G13" i="2"/>
  <c r="G14" i="2"/>
  <c r="G17" i="2"/>
  <c r="G18" i="2"/>
  <c r="G19" i="2"/>
  <c r="G20" i="2"/>
  <c r="G21" i="2"/>
  <c r="G22" i="2"/>
  <c r="G23" i="2"/>
  <c r="G24" i="2"/>
  <c r="G25" i="2"/>
  <c r="G28" i="2"/>
  <c r="G30" i="2"/>
  <c r="L5" i="2" l="1"/>
  <c r="L8" i="2"/>
  <c r="L30" i="2"/>
  <c r="L20" i="2"/>
  <c r="L9" i="2"/>
  <c r="L17" i="2"/>
  <c r="L3" i="2"/>
  <c r="L28" i="2"/>
  <c r="L18" i="2"/>
  <c r="L7" i="2"/>
  <c r="L19" i="2"/>
  <c r="L4" i="2"/>
  <c r="L15" i="2"/>
  <c r="L6" i="2"/>
  <c r="L25" i="2"/>
  <c r="L24" i="2"/>
  <c r="L23" i="2"/>
  <c r="L14" i="2"/>
  <c r="L10" i="2"/>
  <c r="L21" i="2"/>
  <c r="L26" i="2"/>
  <c r="L13" i="2"/>
  <c r="L2" i="2"/>
  <c r="L22" i="2"/>
</calcChain>
</file>

<file path=xl/sharedStrings.xml><?xml version="1.0" encoding="utf-8"?>
<sst xmlns="http://schemas.openxmlformats.org/spreadsheetml/2006/main" count="118" uniqueCount="78">
  <si>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</si>
  <si>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</si>
  <si>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</si>
  <si>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</si>
  <si>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</si>
  <si>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</si>
  <si>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</si>
  <si>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</si>
  <si>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</si>
  <si>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</si>
  <si>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</si>
  <si>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</si>
  <si>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</si>
  <si>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</si>
  <si>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</si>
  <si>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</si>
  <si>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</si>
  <si>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</si>
  <si>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</si>
  <si>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</si>
  <si>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</si>
  <si>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</si>
  <si>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</si>
  <si>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</si>
  <si>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</si>
  <si>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</si>
  <si>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</si>
  <si>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</si>
  <si>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</si>
  <si>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</si>
  <si>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</si>
  <si>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Andrade Villagrán Edgar Vicente</t>
  </si>
  <si>
    <t>Astaiza Pozo Mery Elizabeth</t>
  </si>
  <si>
    <t>Ayala Velasteguí Alexandra Paola</t>
  </si>
  <si>
    <t>Belalcazar Hernandez Tania Johanna</t>
  </si>
  <si>
    <t>Carrera Álava Christian Marcelo</t>
  </si>
  <si>
    <t>Eras Macas Stalin Domingo</t>
  </si>
  <si>
    <t>Galarraga Madril Nathaly Elizabeth</t>
  </si>
  <si>
    <t>Montalvo Navarrete Tatiana De Las Mercedes</t>
  </si>
  <si>
    <t>Moya Campaña Verónica Paulina</t>
  </si>
  <si>
    <t>Nasimba Loachamin Rocio Del Carmen</t>
  </si>
  <si>
    <t xml:space="preserve">Otavalo Paredes Elizabeth de los Angeles </t>
  </si>
  <si>
    <t>Pazmiño Puma Giovanny Fabián</t>
  </si>
  <si>
    <t>Pérez Paredes María Gloria</t>
  </si>
  <si>
    <t>Pinto Alemán Ligia Margoth</t>
  </si>
  <si>
    <t>Proaño Villacres Daniela Paola</t>
  </si>
  <si>
    <t>Puente Acosta Diana Cristina</t>
  </si>
  <si>
    <t>Quiroz Fuel Jorge Luis</t>
  </si>
  <si>
    <t>Rodríguez Carrión Henry Manuel</t>
  </si>
  <si>
    <t>Rosales Buitron Camilo Javier</t>
  </si>
  <si>
    <t>Tapia Medina Diana Paola</t>
  </si>
  <si>
    <t>Valencia Velasco Francisco Xavier</t>
  </si>
  <si>
    <t>Yépez Cornejo Isabel Alejandra</t>
  </si>
  <si>
    <t>Villarroel Mantilla Henry Gustavo</t>
  </si>
  <si>
    <t>2.-Codigo de Trabajo</t>
  </si>
  <si>
    <t>1.-Servicio Civil Publico (LOSEP)</t>
  </si>
  <si>
    <t>D3</t>
  </si>
  <si>
    <t>CT</t>
  </si>
  <si>
    <t>D1</t>
  </si>
  <si>
    <t>D2</t>
  </si>
  <si>
    <t>Mensual</t>
  </si>
  <si>
    <t>Dirección Administrativa Financiera</t>
  </si>
  <si>
    <t>Mgs. Diana Paola Tapia Medina</t>
  </si>
  <si>
    <t>diana.tapia@derechosquito.gob.ec</t>
  </si>
  <si>
    <t>022551-995 ext. 104</t>
  </si>
  <si>
    <t>Cornejo Arias Sonia Yolanda</t>
  </si>
  <si>
    <t>Insuasti López Gabriela Jacqueline</t>
  </si>
  <si>
    <t xml:space="preserve">Lema Mejía Génesis Johanna </t>
  </si>
  <si>
    <t xml:space="preserve">Chiariello Morales Bayron Antonio </t>
  </si>
  <si>
    <t xml:space="preserve">Ninahualpa Quiña Miriam Luisa </t>
  </si>
  <si>
    <t xml:space="preserve">Urgiles Valle Valeria Jacquelin 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</si>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</sst>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9DAF8"/>
      </patternFill>
    </fill>
    <fill>
      <patternFill patternType="solid">
        <fgColor rgb="FF36609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2" fontId="6" fillId="4" borderId="2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2" fontId="6" fillId="0" borderId="2" xfId="0" applyNumberFormat="1" applyFont="1" applyFill="1" applyBorder="1" applyAlignment="1">
      <alignment horizontal="center"/>
    </xf>
    <xf numFmtId="0" fontId="1" fillId="0" borderId="0" xfId="0" applyFont="1"/>
    <xf numFmtId="0" fontId="10" fillId="5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2"/>
  <sheetViews>
    <sheetView tabSelected="1" zoomScaleNormal="100" workbookViewId="0">
      <selection activeCell="B5" sqref="B5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hidden="1" customWidth="1"/>
    <col min="4" max="4" width="32.140625" hidden="1" customWidth="1"/>
    <col min="5" max="5" width="27.7109375" hidden="1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13" width="10" style="27" customWidth="1"/>
    <col min="14" max="24" width="10" customWidth="1"/>
  </cols>
  <sheetData>
    <row r="1" spans="1:24" ht="45" customHeigh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6.25" customHeight="1" x14ac:dyDescent="0.25">
      <c r="A2" s="10">
        <v>1</v>
      </c>
      <c r="B2" s="11" t="s">
        <v>31</v>
      </c>
      <c r="C2" s="14" t="s">
        <v>55</v>
      </c>
      <c r="D2" s="10">
        <v>510105</v>
      </c>
      <c r="E2" s="10">
        <v>13</v>
      </c>
      <c r="F2" s="17">
        <v>1676</v>
      </c>
      <c r="G2" s="17">
        <f>+F2*M2</f>
        <v>20112</v>
      </c>
      <c r="H2" s="17">
        <f>+(F2/12)*2</f>
        <v>279.33333333333331</v>
      </c>
      <c r="I2" s="17">
        <f>(460/12)*2</f>
        <v>76.666666666666671</v>
      </c>
      <c r="J2" s="17">
        <v>0</v>
      </c>
      <c r="K2" s="17">
        <v>0</v>
      </c>
      <c r="L2" s="17">
        <f>+H2+I2+J2+K2</f>
        <v>356</v>
      </c>
      <c r="M2" s="16">
        <v>12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6.25" customHeight="1" x14ac:dyDescent="0.25">
      <c r="A3" s="10">
        <v>2</v>
      </c>
      <c r="B3" s="11" t="s">
        <v>32</v>
      </c>
      <c r="C3" s="14" t="s">
        <v>55</v>
      </c>
      <c r="D3" s="10">
        <v>510105</v>
      </c>
      <c r="E3" s="10">
        <v>13</v>
      </c>
      <c r="F3" s="17">
        <v>1676</v>
      </c>
      <c r="G3" s="17">
        <f t="shared" ref="G3:G30" si="0">+F3*M3</f>
        <v>20112</v>
      </c>
      <c r="H3" s="17">
        <f>+(F3/12)*2</f>
        <v>279.33333333333331</v>
      </c>
      <c r="I3" s="17">
        <f>(460/12)*2</f>
        <v>76.666666666666671</v>
      </c>
      <c r="J3" s="17">
        <v>0</v>
      </c>
      <c r="K3" s="17">
        <v>0</v>
      </c>
      <c r="L3" s="17">
        <f t="shared" ref="L3:L30" si="1">+H3+I3+J3+K3</f>
        <v>356</v>
      </c>
      <c r="M3" s="16">
        <v>12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6.25" customHeight="1" x14ac:dyDescent="0.25">
      <c r="A4" s="10">
        <v>3</v>
      </c>
      <c r="B4" s="12" t="s">
        <v>33</v>
      </c>
      <c r="C4" s="14" t="s">
        <v>55</v>
      </c>
      <c r="D4" s="10">
        <v>510105</v>
      </c>
      <c r="E4" s="10">
        <v>13</v>
      </c>
      <c r="F4" s="17">
        <v>1676</v>
      </c>
      <c r="G4" s="17">
        <f>+F4*M4</f>
        <v>20112</v>
      </c>
      <c r="H4" s="17">
        <f>+(F4/12)*2</f>
        <v>279.33333333333331</v>
      </c>
      <c r="I4" s="17">
        <f>(460/12)*2</f>
        <v>76.666666666666671</v>
      </c>
      <c r="J4" s="17">
        <v>0</v>
      </c>
      <c r="K4" s="17">
        <v>0</v>
      </c>
      <c r="L4" s="17">
        <f t="shared" si="1"/>
        <v>356</v>
      </c>
      <c r="M4" s="16">
        <v>12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6.25" customHeight="1" x14ac:dyDescent="0.25">
      <c r="A5" s="10">
        <v>4</v>
      </c>
      <c r="B5" s="11" t="s">
        <v>34</v>
      </c>
      <c r="C5" s="14" t="s">
        <v>55</v>
      </c>
      <c r="D5" s="10">
        <v>510105</v>
      </c>
      <c r="E5" s="10">
        <v>12</v>
      </c>
      <c r="F5" s="17">
        <v>1412</v>
      </c>
      <c r="G5" s="17">
        <f t="shared" si="0"/>
        <v>16944</v>
      </c>
      <c r="H5" s="17">
        <f>+(F5/12)*2</f>
        <v>235.33333333333334</v>
      </c>
      <c r="I5" s="17">
        <f t="shared" ref="I5:I16" si="2">(460/12)*1</f>
        <v>38.333333333333336</v>
      </c>
      <c r="J5" s="17">
        <v>0</v>
      </c>
      <c r="K5" s="17">
        <v>0</v>
      </c>
      <c r="L5" s="17">
        <f t="shared" si="1"/>
        <v>273.66666666666669</v>
      </c>
      <c r="M5" s="16">
        <v>12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6.25" customHeight="1" x14ac:dyDescent="0.25">
      <c r="A6" s="10">
        <v>5</v>
      </c>
      <c r="B6" s="11" t="s">
        <v>35</v>
      </c>
      <c r="C6" s="14" t="s">
        <v>55</v>
      </c>
      <c r="D6" s="10">
        <v>510105</v>
      </c>
      <c r="E6" s="10">
        <v>12</v>
      </c>
      <c r="F6" s="17">
        <v>1412</v>
      </c>
      <c r="G6" s="17">
        <f t="shared" si="0"/>
        <v>16944</v>
      </c>
      <c r="H6" s="17">
        <f>+(F6/12)*2</f>
        <v>235.33333333333334</v>
      </c>
      <c r="I6" s="17">
        <f>(460/12)*2</f>
        <v>76.666666666666671</v>
      </c>
      <c r="J6" s="17">
        <v>0</v>
      </c>
      <c r="K6" s="17">
        <v>0</v>
      </c>
      <c r="L6" s="17">
        <f t="shared" si="1"/>
        <v>312</v>
      </c>
      <c r="M6" s="16">
        <v>12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customHeight="1" x14ac:dyDescent="0.25">
      <c r="A7" s="10">
        <v>6</v>
      </c>
      <c r="B7" s="11" t="s">
        <v>68</v>
      </c>
      <c r="C7" s="14" t="s">
        <v>55</v>
      </c>
      <c r="D7" s="10">
        <v>510510</v>
      </c>
      <c r="E7" s="10">
        <v>11</v>
      </c>
      <c r="F7" s="17">
        <v>1212</v>
      </c>
      <c r="G7" s="17">
        <f>+F7*M7</f>
        <v>606</v>
      </c>
      <c r="H7" s="17">
        <f>+(F7/12)*1</f>
        <v>101</v>
      </c>
      <c r="I7" s="17">
        <f t="shared" si="2"/>
        <v>38.333333333333336</v>
      </c>
      <c r="J7" s="17">
        <v>0</v>
      </c>
      <c r="K7" s="17">
        <v>0</v>
      </c>
      <c r="L7" s="17">
        <f t="shared" si="1"/>
        <v>139.33333333333334</v>
      </c>
      <c r="M7" s="16">
        <v>0.5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25" customFormat="1" ht="26.25" customHeight="1" x14ac:dyDescent="0.25">
      <c r="A8" s="10">
        <v>7</v>
      </c>
      <c r="B8" s="12" t="s">
        <v>65</v>
      </c>
      <c r="C8" s="21" t="s">
        <v>55</v>
      </c>
      <c r="D8" s="10">
        <v>710510</v>
      </c>
      <c r="E8" s="20">
        <v>11</v>
      </c>
      <c r="F8" s="22">
        <v>1212</v>
      </c>
      <c r="G8" s="22">
        <f>+F8*M8</f>
        <v>14544</v>
      </c>
      <c r="H8" s="17">
        <f t="shared" ref="H8:H15" si="3">+(F8/12)*2</f>
        <v>202</v>
      </c>
      <c r="I8" s="17">
        <f t="shared" ref="I8:I15" si="4">(460/12)*2</f>
        <v>76.666666666666671</v>
      </c>
      <c r="J8" s="22">
        <v>0</v>
      </c>
      <c r="K8" s="22">
        <v>0</v>
      </c>
      <c r="L8" s="22">
        <f>+H8+I8+J8+K8</f>
        <v>278.66666666666669</v>
      </c>
      <c r="M8" s="23">
        <v>12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ht="26.25" customHeight="1" x14ac:dyDescent="0.25">
      <c r="A9" s="10">
        <v>8</v>
      </c>
      <c r="B9" s="11" t="s">
        <v>36</v>
      </c>
      <c r="C9" s="15" t="s">
        <v>54</v>
      </c>
      <c r="D9" s="10">
        <v>510106</v>
      </c>
      <c r="E9" s="10" t="s">
        <v>57</v>
      </c>
      <c r="F9" s="17">
        <v>531</v>
      </c>
      <c r="G9" s="17">
        <f t="shared" si="0"/>
        <v>6372</v>
      </c>
      <c r="H9" s="17">
        <f t="shared" si="3"/>
        <v>88.5</v>
      </c>
      <c r="I9" s="17">
        <f t="shared" si="4"/>
        <v>76.666666666666671</v>
      </c>
      <c r="J9" s="17">
        <v>0</v>
      </c>
      <c r="K9" s="17">
        <v>0</v>
      </c>
      <c r="L9" s="17">
        <f t="shared" si="1"/>
        <v>165.16666666666669</v>
      </c>
      <c r="M9" s="16">
        <v>12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6.25" customHeight="1" x14ac:dyDescent="0.25">
      <c r="A10" s="10">
        <v>9</v>
      </c>
      <c r="B10" s="11" t="s">
        <v>37</v>
      </c>
      <c r="C10" s="14" t="s">
        <v>55</v>
      </c>
      <c r="D10" s="10">
        <v>510510</v>
      </c>
      <c r="E10" s="10">
        <v>11</v>
      </c>
      <c r="F10" s="17">
        <v>1212</v>
      </c>
      <c r="G10" s="17">
        <f t="shared" si="0"/>
        <v>14544</v>
      </c>
      <c r="H10" s="17">
        <f t="shared" si="3"/>
        <v>202</v>
      </c>
      <c r="I10" s="17">
        <f t="shared" si="4"/>
        <v>76.666666666666671</v>
      </c>
      <c r="J10" s="17">
        <v>0</v>
      </c>
      <c r="K10" s="17">
        <v>0</v>
      </c>
      <c r="L10" s="17">
        <f t="shared" si="1"/>
        <v>278.66666666666669</v>
      </c>
      <c r="M10" s="16">
        <v>12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6.25" customHeight="1" x14ac:dyDescent="0.25">
      <c r="A11" s="10">
        <v>10</v>
      </c>
      <c r="B11" s="11" t="s">
        <v>66</v>
      </c>
      <c r="C11" s="14" t="s">
        <v>55</v>
      </c>
      <c r="D11" s="10">
        <v>510105</v>
      </c>
      <c r="E11" s="10">
        <v>12</v>
      </c>
      <c r="F11" s="17">
        <v>1412</v>
      </c>
      <c r="G11" s="26">
        <f>+F11*M11</f>
        <v>16944</v>
      </c>
      <c r="H11" s="17">
        <f t="shared" si="3"/>
        <v>235.33333333333334</v>
      </c>
      <c r="I11" s="17">
        <f t="shared" si="4"/>
        <v>76.666666666666671</v>
      </c>
      <c r="J11" s="17">
        <v>0</v>
      </c>
      <c r="K11" s="17">
        <v>0</v>
      </c>
      <c r="L11" s="17">
        <f t="shared" ref="L11:L12" si="5">+H11+I11+J11+K11</f>
        <v>312</v>
      </c>
      <c r="M11" s="16">
        <v>12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6.25" customHeight="1" x14ac:dyDescent="0.25">
      <c r="A12" s="10">
        <v>11</v>
      </c>
      <c r="B12" s="11" t="s">
        <v>67</v>
      </c>
      <c r="C12" s="14" t="s">
        <v>55</v>
      </c>
      <c r="D12" s="10">
        <v>510510</v>
      </c>
      <c r="E12" s="10">
        <v>6</v>
      </c>
      <c r="F12" s="17">
        <v>733</v>
      </c>
      <c r="G12" s="17">
        <f>+F12*M12</f>
        <v>8796</v>
      </c>
      <c r="H12" s="17">
        <f t="shared" si="3"/>
        <v>122.16666666666667</v>
      </c>
      <c r="I12" s="17">
        <f t="shared" si="4"/>
        <v>76.666666666666671</v>
      </c>
      <c r="J12" s="17">
        <v>0</v>
      </c>
      <c r="K12" s="17">
        <v>0</v>
      </c>
      <c r="L12" s="17">
        <f t="shared" si="5"/>
        <v>198.83333333333334</v>
      </c>
      <c r="M12" s="16">
        <v>12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6.25" customHeight="1" x14ac:dyDescent="0.25">
      <c r="A13" s="10">
        <v>12</v>
      </c>
      <c r="B13" s="11" t="s">
        <v>38</v>
      </c>
      <c r="C13" s="14" t="s">
        <v>55</v>
      </c>
      <c r="D13" s="10">
        <v>510105</v>
      </c>
      <c r="E13" s="10">
        <v>15</v>
      </c>
      <c r="F13" s="17">
        <v>2034</v>
      </c>
      <c r="G13" s="17">
        <f t="shared" si="0"/>
        <v>24408</v>
      </c>
      <c r="H13" s="17">
        <f t="shared" si="3"/>
        <v>339</v>
      </c>
      <c r="I13" s="17">
        <f t="shared" si="4"/>
        <v>76.666666666666671</v>
      </c>
      <c r="J13" s="17">
        <v>0</v>
      </c>
      <c r="K13" s="17">
        <v>0</v>
      </c>
      <c r="L13" s="17">
        <f t="shared" si="1"/>
        <v>415.66666666666669</v>
      </c>
      <c r="M13" s="16">
        <v>12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6.25" customHeight="1" x14ac:dyDescent="0.25">
      <c r="A14" s="10">
        <v>13</v>
      </c>
      <c r="B14" s="11" t="s">
        <v>39</v>
      </c>
      <c r="C14" s="14" t="s">
        <v>55</v>
      </c>
      <c r="D14" s="10">
        <v>510105</v>
      </c>
      <c r="E14" s="10">
        <v>15</v>
      </c>
      <c r="F14" s="17">
        <v>2034</v>
      </c>
      <c r="G14" s="17">
        <f t="shared" si="0"/>
        <v>24408</v>
      </c>
      <c r="H14" s="17">
        <f t="shared" si="3"/>
        <v>339</v>
      </c>
      <c r="I14" s="17">
        <f t="shared" si="4"/>
        <v>76.666666666666671</v>
      </c>
      <c r="J14" s="17">
        <v>0</v>
      </c>
      <c r="K14" s="17">
        <v>0</v>
      </c>
      <c r="L14" s="17">
        <f t="shared" si="1"/>
        <v>415.66666666666669</v>
      </c>
      <c r="M14" s="16">
        <v>12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6.25" customHeight="1" x14ac:dyDescent="0.25">
      <c r="A15" s="10">
        <v>14</v>
      </c>
      <c r="B15" s="11" t="s">
        <v>40</v>
      </c>
      <c r="C15" s="14" t="s">
        <v>55</v>
      </c>
      <c r="D15" s="10">
        <v>510510</v>
      </c>
      <c r="E15" s="10">
        <v>13</v>
      </c>
      <c r="F15" s="17">
        <v>1676</v>
      </c>
      <c r="G15" s="17">
        <f>+F15*M15</f>
        <v>20112</v>
      </c>
      <c r="H15" s="17">
        <f t="shared" si="3"/>
        <v>279.33333333333331</v>
      </c>
      <c r="I15" s="17">
        <f t="shared" si="4"/>
        <v>76.666666666666671</v>
      </c>
      <c r="J15" s="17">
        <v>0</v>
      </c>
      <c r="K15" s="17">
        <v>0</v>
      </c>
      <c r="L15" s="17">
        <f t="shared" si="1"/>
        <v>356</v>
      </c>
      <c r="M15" s="16">
        <v>12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6.25" customHeight="1" x14ac:dyDescent="0.25">
      <c r="A16" s="10">
        <v>15</v>
      </c>
      <c r="B16" s="11" t="s">
        <v>69</v>
      </c>
      <c r="C16" s="14" t="s">
        <v>55</v>
      </c>
      <c r="D16" s="10">
        <v>510105</v>
      </c>
      <c r="E16" s="10">
        <v>11</v>
      </c>
      <c r="F16" s="17">
        <v>1212</v>
      </c>
      <c r="G16" s="17">
        <f>+F16*M16</f>
        <v>13332</v>
      </c>
      <c r="H16" s="17">
        <f t="shared" ref="H16" si="6">+(F16/12)*1</f>
        <v>101</v>
      </c>
      <c r="I16" s="17">
        <f t="shared" si="2"/>
        <v>38.333333333333336</v>
      </c>
      <c r="J16" s="17">
        <v>0</v>
      </c>
      <c r="K16" s="17">
        <v>0</v>
      </c>
      <c r="L16" s="17">
        <f>+H16+I16+J16+K16</f>
        <v>139.33333333333334</v>
      </c>
      <c r="M16" s="16">
        <v>11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6.25" customHeight="1" x14ac:dyDescent="0.25">
      <c r="A17" s="10">
        <v>16</v>
      </c>
      <c r="B17" s="13" t="s">
        <v>41</v>
      </c>
      <c r="C17" s="14" t="s">
        <v>55</v>
      </c>
      <c r="D17" s="10">
        <v>510105</v>
      </c>
      <c r="E17" s="10" t="s">
        <v>56</v>
      </c>
      <c r="F17" s="17">
        <v>3000</v>
      </c>
      <c r="G17" s="17">
        <f t="shared" si="0"/>
        <v>36000</v>
      </c>
      <c r="H17" s="17">
        <f t="shared" ref="H17:H26" si="7">+(F17/12)*2</f>
        <v>500</v>
      </c>
      <c r="I17" s="17">
        <f t="shared" ref="I17:I26" si="8">(460/12)*2</f>
        <v>76.666666666666671</v>
      </c>
      <c r="J17" s="17">
        <v>0</v>
      </c>
      <c r="K17" s="17">
        <v>0</v>
      </c>
      <c r="L17" s="17">
        <f t="shared" si="1"/>
        <v>576.66666666666663</v>
      </c>
      <c r="M17" s="16">
        <v>12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6.25" customHeight="1" x14ac:dyDescent="0.25">
      <c r="A18" s="10">
        <v>17</v>
      </c>
      <c r="B18" s="11" t="s">
        <v>42</v>
      </c>
      <c r="C18" s="14" t="s">
        <v>55</v>
      </c>
      <c r="D18" s="10">
        <v>510105</v>
      </c>
      <c r="E18" s="10">
        <v>12</v>
      </c>
      <c r="F18" s="17">
        <v>1412</v>
      </c>
      <c r="G18" s="17">
        <f t="shared" si="0"/>
        <v>16944</v>
      </c>
      <c r="H18" s="17">
        <f t="shared" si="7"/>
        <v>235.33333333333334</v>
      </c>
      <c r="I18" s="17">
        <f t="shared" si="8"/>
        <v>76.666666666666671</v>
      </c>
      <c r="J18" s="17">
        <v>0</v>
      </c>
      <c r="K18" s="17">
        <v>0</v>
      </c>
      <c r="L18" s="17">
        <f t="shared" si="1"/>
        <v>312</v>
      </c>
      <c r="M18" s="16">
        <v>12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6.25" customHeight="1" x14ac:dyDescent="0.25">
      <c r="A19" s="10">
        <v>18</v>
      </c>
      <c r="B19" s="11" t="s">
        <v>43</v>
      </c>
      <c r="C19" s="14" t="s">
        <v>55</v>
      </c>
      <c r="D19" s="10">
        <v>710510</v>
      </c>
      <c r="E19" s="10">
        <v>8</v>
      </c>
      <c r="F19" s="17">
        <v>901</v>
      </c>
      <c r="G19" s="17">
        <f t="shared" si="0"/>
        <v>10812</v>
      </c>
      <c r="H19" s="17">
        <f t="shared" si="7"/>
        <v>150.16666666666666</v>
      </c>
      <c r="I19" s="17">
        <f t="shared" si="8"/>
        <v>76.666666666666671</v>
      </c>
      <c r="J19" s="17">
        <v>0</v>
      </c>
      <c r="K19" s="17">
        <f>3700-F19</f>
        <v>2799</v>
      </c>
      <c r="L19" s="17">
        <f>+H19+I19+J19+K19</f>
        <v>3025.8333333333335</v>
      </c>
      <c r="M19" s="16">
        <v>12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6.25" customHeight="1" x14ac:dyDescent="0.25">
      <c r="A20" s="10">
        <v>19</v>
      </c>
      <c r="B20" s="11" t="s">
        <v>44</v>
      </c>
      <c r="C20" s="14" t="s">
        <v>55</v>
      </c>
      <c r="D20" s="10">
        <v>510105</v>
      </c>
      <c r="E20" s="10">
        <v>6</v>
      </c>
      <c r="F20" s="17">
        <v>733</v>
      </c>
      <c r="G20" s="17">
        <f t="shared" si="0"/>
        <v>8796</v>
      </c>
      <c r="H20" s="17">
        <f t="shared" si="7"/>
        <v>122.16666666666667</v>
      </c>
      <c r="I20" s="17">
        <f t="shared" si="8"/>
        <v>76.666666666666671</v>
      </c>
      <c r="J20" s="17">
        <v>0</v>
      </c>
      <c r="K20" s="17">
        <v>0</v>
      </c>
      <c r="L20" s="17">
        <f t="shared" si="1"/>
        <v>198.83333333333334</v>
      </c>
      <c r="M20" s="16">
        <v>12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6.25" customHeight="1" x14ac:dyDescent="0.25">
      <c r="A21" s="10">
        <v>20</v>
      </c>
      <c r="B21" s="11" t="s">
        <v>45</v>
      </c>
      <c r="C21" s="14" t="s">
        <v>55</v>
      </c>
      <c r="D21" s="10">
        <v>510105</v>
      </c>
      <c r="E21" s="10">
        <v>10</v>
      </c>
      <c r="F21" s="17">
        <v>1086</v>
      </c>
      <c r="G21" s="17">
        <f t="shared" si="0"/>
        <v>13032</v>
      </c>
      <c r="H21" s="17">
        <f t="shared" si="7"/>
        <v>181</v>
      </c>
      <c r="I21" s="17">
        <f t="shared" si="8"/>
        <v>76.666666666666671</v>
      </c>
      <c r="J21" s="17">
        <v>0</v>
      </c>
      <c r="K21" s="17">
        <v>0</v>
      </c>
      <c r="L21" s="17">
        <f t="shared" si="1"/>
        <v>257.66666666666669</v>
      </c>
      <c r="M21" s="16">
        <v>12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6.25" customHeight="1" x14ac:dyDescent="0.25">
      <c r="A22" s="10">
        <v>21</v>
      </c>
      <c r="B22" s="11" t="s">
        <v>46</v>
      </c>
      <c r="C22" s="14" t="s">
        <v>55</v>
      </c>
      <c r="D22" s="10">
        <v>510105</v>
      </c>
      <c r="E22" s="10">
        <v>13</v>
      </c>
      <c r="F22" s="17">
        <v>1676</v>
      </c>
      <c r="G22" s="17">
        <f t="shared" si="0"/>
        <v>20112</v>
      </c>
      <c r="H22" s="17">
        <f t="shared" si="7"/>
        <v>279.33333333333331</v>
      </c>
      <c r="I22" s="17">
        <f t="shared" si="8"/>
        <v>76.666666666666671</v>
      </c>
      <c r="J22" s="17">
        <v>0</v>
      </c>
      <c r="K22" s="17">
        <v>0</v>
      </c>
      <c r="L22" s="17">
        <f t="shared" si="1"/>
        <v>356</v>
      </c>
      <c r="M22" s="16">
        <v>12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6.25" customHeight="1" x14ac:dyDescent="0.25">
      <c r="A23" s="10">
        <v>22</v>
      </c>
      <c r="B23" s="11" t="s">
        <v>47</v>
      </c>
      <c r="C23" s="14" t="s">
        <v>55</v>
      </c>
      <c r="D23" s="10">
        <v>510105</v>
      </c>
      <c r="E23" s="10">
        <v>8</v>
      </c>
      <c r="F23" s="17">
        <v>901</v>
      </c>
      <c r="G23" s="17">
        <f t="shared" si="0"/>
        <v>10812</v>
      </c>
      <c r="H23" s="17">
        <f t="shared" si="7"/>
        <v>150.16666666666666</v>
      </c>
      <c r="I23" s="17">
        <f t="shared" si="8"/>
        <v>76.666666666666671</v>
      </c>
      <c r="J23" s="17">
        <v>0</v>
      </c>
      <c r="K23" s="17">
        <v>0</v>
      </c>
      <c r="L23" s="17">
        <f t="shared" si="1"/>
        <v>226.83333333333331</v>
      </c>
      <c r="M23" s="16">
        <v>12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6.25" customHeight="1" x14ac:dyDescent="0.25">
      <c r="A24" s="10">
        <v>23</v>
      </c>
      <c r="B24" s="11" t="s">
        <v>48</v>
      </c>
      <c r="C24" s="15" t="s">
        <v>54</v>
      </c>
      <c r="D24" s="10">
        <v>510106</v>
      </c>
      <c r="E24" s="10" t="s">
        <v>57</v>
      </c>
      <c r="F24" s="17">
        <v>566</v>
      </c>
      <c r="G24" s="17">
        <f t="shared" si="0"/>
        <v>6792</v>
      </c>
      <c r="H24" s="17">
        <f t="shared" si="7"/>
        <v>94.333333333333329</v>
      </c>
      <c r="I24" s="17">
        <f t="shared" si="8"/>
        <v>76.666666666666671</v>
      </c>
      <c r="J24" s="17">
        <v>0</v>
      </c>
      <c r="K24" s="17">
        <v>0</v>
      </c>
      <c r="L24" s="17">
        <f t="shared" si="1"/>
        <v>171</v>
      </c>
      <c r="M24" s="16">
        <v>12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6.25" customHeight="1" x14ac:dyDescent="0.25">
      <c r="A25" s="10">
        <v>24</v>
      </c>
      <c r="B25" s="11" t="s">
        <v>49</v>
      </c>
      <c r="C25" s="14" t="s">
        <v>55</v>
      </c>
      <c r="D25" s="10">
        <v>510105</v>
      </c>
      <c r="E25" s="10">
        <v>12</v>
      </c>
      <c r="F25" s="17">
        <v>1412</v>
      </c>
      <c r="G25" s="17">
        <f t="shared" si="0"/>
        <v>16944</v>
      </c>
      <c r="H25" s="17">
        <f t="shared" si="7"/>
        <v>235.33333333333334</v>
      </c>
      <c r="I25" s="17">
        <f t="shared" si="8"/>
        <v>76.666666666666671</v>
      </c>
      <c r="J25" s="17">
        <v>0</v>
      </c>
      <c r="K25" s="17">
        <v>0</v>
      </c>
      <c r="L25" s="17">
        <f t="shared" si="1"/>
        <v>312</v>
      </c>
      <c r="M25" s="16">
        <v>12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6.25" customHeight="1" x14ac:dyDescent="0.25">
      <c r="A26" s="10">
        <v>25</v>
      </c>
      <c r="B26" s="11" t="s">
        <v>50</v>
      </c>
      <c r="C26" s="14" t="s">
        <v>55</v>
      </c>
      <c r="D26" s="10">
        <v>510105</v>
      </c>
      <c r="E26" s="10" t="s">
        <v>58</v>
      </c>
      <c r="F26" s="17">
        <v>2050</v>
      </c>
      <c r="G26" s="17">
        <f>+F26*M26</f>
        <v>24600</v>
      </c>
      <c r="H26" s="17">
        <f t="shared" si="7"/>
        <v>341.66666666666669</v>
      </c>
      <c r="I26" s="17">
        <f t="shared" si="8"/>
        <v>76.666666666666671</v>
      </c>
      <c r="J26" s="17">
        <v>0</v>
      </c>
      <c r="K26" s="17">
        <v>0</v>
      </c>
      <c r="L26" s="17">
        <f t="shared" si="1"/>
        <v>418.33333333333337</v>
      </c>
      <c r="M26" s="16">
        <v>12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6.25" customHeight="1" x14ac:dyDescent="0.25">
      <c r="A27" s="10">
        <v>26</v>
      </c>
      <c r="B27" s="11" t="s">
        <v>70</v>
      </c>
      <c r="C27" s="14" t="s">
        <v>55</v>
      </c>
      <c r="D27" s="10">
        <v>510510</v>
      </c>
      <c r="E27" s="10">
        <v>13</v>
      </c>
      <c r="F27" s="17">
        <v>1676</v>
      </c>
      <c r="G27" s="17">
        <f>+F27*M27</f>
        <v>18436</v>
      </c>
      <c r="H27" s="17">
        <f>+(F27/12)/30*23</f>
        <v>107.07777777777777</v>
      </c>
      <c r="I27" s="17">
        <f>(460/12)/30*23</f>
        <v>29.388888888888893</v>
      </c>
      <c r="J27" s="17">
        <v>0</v>
      </c>
      <c r="K27" s="17">
        <v>0</v>
      </c>
      <c r="L27" s="17">
        <f>+H27+I27+J27+K27</f>
        <v>136.46666666666667</v>
      </c>
      <c r="M27" s="16">
        <v>11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6.25" customHeight="1" x14ac:dyDescent="0.25">
      <c r="A28" s="10">
        <v>27</v>
      </c>
      <c r="B28" s="11" t="s">
        <v>51</v>
      </c>
      <c r="C28" s="14" t="s">
        <v>55</v>
      </c>
      <c r="D28" s="10">
        <v>510105</v>
      </c>
      <c r="E28" s="10">
        <v>11</v>
      </c>
      <c r="F28" s="17">
        <v>1212</v>
      </c>
      <c r="G28" s="17">
        <f t="shared" si="0"/>
        <v>14544</v>
      </c>
      <c r="H28" s="17">
        <f>+(F28/12)*2</f>
        <v>202</v>
      </c>
      <c r="I28" s="17">
        <f>(460/12)*2</f>
        <v>76.666666666666671</v>
      </c>
      <c r="J28" s="17">
        <v>0</v>
      </c>
      <c r="K28" s="17">
        <v>0</v>
      </c>
      <c r="L28" s="17">
        <f t="shared" si="1"/>
        <v>278.66666666666669</v>
      </c>
      <c r="M28" s="16">
        <v>12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6.25" customHeight="1" x14ac:dyDescent="0.25">
      <c r="A29" s="10">
        <v>28</v>
      </c>
      <c r="B29" s="13" t="s">
        <v>53</v>
      </c>
      <c r="C29" s="14" t="s">
        <v>55</v>
      </c>
      <c r="D29" s="10">
        <v>510510</v>
      </c>
      <c r="E29" s="10">
        <v>11</v>
      </c>
      <c r="F29" s="17">
        <v>1212</v>
      </c>
      <c r="G29" s="17">
        <f t="shared" ref="G29" si="9">+F29*M29</f>
        <v>14544</v>
      </c>
      <c r="H29" s="17">
        <f>+(F29/12)*2</f>
        <v>202</v>
      </c>
      <c r="I29" s="17">
        <f>(460/12)*2</f>
        <v>76.666666666666671</v>
      </c>
      <c r="J29" s="17">
        <v>0</v>
      </c>
      <c r="K29" s="17">
        <v>0</v>
      </c>
      <c r="L29" s="17">
        <f t="shared" ref="L29" si="10">+H29+I29+J29+K29</f>
        <v>278.66666666666669</v>
      </c>
      <c r="M29" s="16">
        <v>12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6.25" customHeight="1" x14ac:dyDescent="0.25">
      <c r="A30" s="10">
        <v>29</v>
      </c>
      <c r="B30" s="11" t="s">
        <v>52</v>
      </c>
      <c r="C30" s="14" t="s">
        <v>55</v>
      </c>
      <c r="D30" s="10">
        <v>510105</v>
      </c>
      <c r="E30" s="10" t="s">
        <v>59</v>
      </c>
      <c r="F30" s="17">
        <v>2500</v>
      </c>
      <c r="G30" s="17">
        <f t="shared" si="0"/>
        <v>30000</v>
      </c>
      <c r="H30" s="17">
        <f>+(F30/12)*2</f>
        <v>416.66666666666669</v>
      </c>
      <c r="I30" s="17">
        <f>(460/12)*2</f>
        <v>76.666666666666671</v>
      </c>
      <c r="J30" s="17">
        <v>0</v>
      </c>
      <c r="K30" s="17">
        <v>0</v>
      </c>
      <c r="L30" s="17">
        <f t="shared" si="1"/>
        <v>493.33333333333337</v>
      </c>
      <c r="M30" s="16">
        <v>12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</sheetData>
  <autoFilter ref="A1:L30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thickBot="1" x14ac:dyDescent="0.3">
      <c r="A1" s="31" t="s">
        <v>71</v>
      </c>
      <c r="B1" s="18">
        <v>45351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thickBot="1" x14ac:dyDescent="0.3">
      <c r="A2" s="32" t="s">
        <v>72</v>
      </c>
      <c r="B2" s="19" t="s">
        <v>60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thickBot="1" x14ac:dyDescent="0.3">
      <c r="A3" s="32" t="s">
        <v>73</v>
      </c>
      <c r="B3" s="2" t="s">
        <v>61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thickBot="1" x14ac:dyDescent="0.3">
      <c r="A4" s="32" t="s">
        <v>74</v>
      </c>
      <c r="B4" s="2" t="s">
        <v>62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thickBot="1" x14ac:dyDescent="0.3">
      <c r="A5" s="32" t="s">
        <v>75</v>
      </c>
      <c r="B5" s="5" t="s">
        <v>63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thickBot="1" x14ac:dyDescent="0.3">
      <c r="A6" s="32" t="s">
        <v>76</v>
      </c>
      <c r="B6" s="2" t="s">
        <v>64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thickBot="1" x14ac:dyDescent="0.3">
      <c r="A7" s="33" t="s">
        <v>77</v>
      </c>
      <c r="B7" s="6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9" t="s">
        <v>13</v>
      </c>
      <c r="B1" s="7" t="s">
        <v>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9" t="s">
        <v>15</v>
      </c>
      <c r="B2" s="7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8" t="s">
        <v>17</v>
      </c>
      <c r="B3" s="8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9" t="s">
        <v>0</v>
      </c>
      <c r="B4" s="7" t="s">
        <v>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9" t="s">
        <v>1</v>
      </c>
      <c r="B5" s="7" t="s">
        <v>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9" t="s">
        <v>2</v>
      </c>
      <c r="B6" s="7" t="s">
        <v>21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9" t="s">
        <v>3</v>
      </c>
      <c r="B7" s="7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9" t="s">
        <v>4</v>
      </c>
      <c r="B8" s="7" t="s">
        <v>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9" t="s">
        <v>5</v>
      </c>
      <c r="B9" s="7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9" t="s">
        <v>6</v>
      </c>
      <c r="B10" s="7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30" t="s">
        <v>7</v>
      </c>
      <c r="B11" s="9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30" t="s">
        <v>8</v>
      </c>
      <c r="B12" s="9" t="s">
        <v>27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30" t="s">
        <v>9</v>
      </c>
      <c r="B13" s="9" t="s">
        <v>28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30" t="s">
        <v>10</v>
      </c>
      <c r="B14" s="9" t="s">
        <v>29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30" t="s">
        <v>11</v>
      </c>
      <c r="B15" s="9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(remuneraci</vt:lpstr>
      <vt:lpstr>1.Metadatos (remuneración)</vt:lpstr>
      <vt:lpstr>1.Diccionario (remuneración)</vt:lpstr>
      <vt:lpstr>'1.Conjunto de datos (remuneraci'!Área_de_impresión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Daniela Proaño</cp:lastModifiedBy>
  <dcterms:created xsi:type="dcterms:W3CDTF">2011-04-19T14:26:13Z</dcterms:created>
  <dcterms:modified xsi:type="dcterms:W3CDTF">2024-03-18T17:58:11Z</dcterms:modified>
</cp:coreProperties>
</file>